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20490" windowHeight="753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58" i="2" s="1"/>
  <c r="O32" i="2"/>
  <c r="O17" i="2"/>
  <c r="O12" i="2"/>
  <c r="O60" i="2" s="1"/>
  <c r="O62" i="2" s="1"/>
  <c r="O7" i="2"/>
  <c r="O29" i="2" s="1"/>
  <c r="M89" i="1" l="1"/>
  <c r="M81" i="1" l="1"/>
  <c r="M47" i="1"/>
  <c r="M110" i="1" l="1"/>
  <c r="M124" i="1"/>
  <c r="M123" i="1"/>
  <c r="M25" i="1" l="1"/>
  <c r="M9" i="1"/>
  <c r="O122" i="1" l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<sst xmlns="http://schemas.openxmlformats.org/spreadsheetml/2006/main" count="184" uniqueCount="158">
  <si>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</si>
  <si>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</si>
  <si>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</si>
  <si>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</si>
  <si>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</si>
  <si>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</si>
  <si>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</si>
  <si>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</si>
  <si>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</si>
  <si>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</si>
  <si>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</si>
  <si>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</si>
  <si>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</si>
  <si>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</si>
  <si>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</si>
  <si>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</si>
  <si>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</si>
  <si>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</si>
  <si>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</si>
  <si>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</si>
  <si>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</si>
  <si>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</si>
  <si>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</si>
  <si>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</si>
  <si>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</si>
  <si>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</si>
  <si>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</si>
  <si>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</si>
  <si>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</si>
  <si>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</si>
  <si>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</si>
  <si>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</si>
  <si>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</si>
  <si>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</si>
  <si>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</si>
  <si>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</si>
  <si>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</si>
  <si>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</si>
  <si>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</si>
  <si>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</si>
  <si>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</si>
  <si>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</si>
  <si>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</si>
  <si>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</si>
  <si>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</si>
  <si>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</si>
  <si>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</si>
  <si>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</si>
  <si>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</si>
  <si>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</si>
  <si>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</si>
  <si>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</si>
  <si>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</si>
  <si>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</si>
  <si>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</si>
  <si>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</si>
  <si>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</si>
  <si>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</si>
  <si>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</si>
  <si>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</si>
  <si>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</si>
  <si>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</si>
  <si>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</si>
  <si>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</si>
  <si>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</si>
  <si>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</si>
  <si>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</si>
  <si>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</si>
  <si>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</si>
  <si>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</si>
  <si>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</si>
  <si>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</si>
  <si>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</si>
  <si>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</si>
  <si>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</si>
  <si>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</si>
  <si>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</si>
  <si>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</si>
  <si>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</si>
  <si>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</si>
  <si>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</si>
  <si>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</si>
  <si>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</si>
  <si>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</si>
  <si>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</si>
  <si>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</si>
  <si>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</si>
  <si>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</si>
  <si>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</si>
  <si>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</si>
  <si>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</si>
  <si>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</si>
  <si>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</si>
  <si>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</si>
  <si>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</si>
  <si>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</si>
  <si>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</si>
  <si>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</si>
  <si>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</si>
  <si>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</si>
  <si>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</si>
  <si>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</si>
  <si>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</si>
  <si>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</si>
  <si>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</si>
  <si>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</si>
  <si>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</si>
  <si>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</si>
  <si>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</si>
  <si>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</si>
  <si>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</si>
  <si>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Roger M. Avilez                                                     Efraín  Alexander Meléndez </t>
  </si>
  <si>
    <t xml:space="preserve">        Gerente General                                                            Contador General</t>
  </si>
  <si>
    <t>BALANCE GENERAL AL 30  DE ABRIL 2017</t>
  </si>
  <si>
    <t>ESTADO DE RESULTADOS  DEL 01 DE ENERO  AL 30 DE ABRIL 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</si>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</sst>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workbookViewId="0">
      <selection activeCell="Q121" sqref="Q121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"/>
      <c r="M6" s="3"/>
      <c r="N6" s="3"/>
      <c r="O6" s="7">
        <f>SUM(M7:M20)</f>
        <v>63103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17966.5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4763.5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2763.5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2000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40373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4579.5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35848.300000000003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2386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-2440.8000000000002</v>
      </c>
      <c r="M19" s="6"/>
      <c r="N19" s="6"/>
      <c r="O19" s="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3"/>
      <c r="N20" s="3"/>
      <c r="O20" s="7">
        <f>SUM(M21:M34)</f>
        <v>1371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309.39999999999998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17.7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691.4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396.1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29.1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63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2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302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-43.6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"/>
      <c r="M34" s="3"/>
      <c r="N34" s="3"/>
      <c r="O34" s="7">
        <f>SUM(M35:M51)</f>
        <v>342.09999999999997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259.79999999999995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998.6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183.9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298.8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2.5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-1271.0999999999999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82.3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82.3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"/>
      <c r="M51" s="3"/>
      <c r="N51" s="3"/>
      <c r="O51" s="11">
        <f>SUM(O6+O20+O34)</f>
        <v>64816.1</v>
      </c>
    </row>
    <row r="52" spans="1:16" ht="15" hidden="1" customHeight="1" x14ac:dyDescent="0.25">
      <c r="A52" s="20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7">
        <f>SUM(M60:M62)</f>
        <v>9367.9000000000015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487.7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8880.2000000000007</v>
      </c>
      <c r="N61" s="9"/>
      <c r="O61" s="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6"/>
      <c r="N62" s="6"/>
      <c r="O62" s="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3"/>
      <c r="M63" s="3"/>
      <c r="N63" s="3"/>
      <c r="O63" s="7">
        <f>SUM(M64:M79)</f>
        <v>48116.3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47473.700000000004</v>
      </c>
      <c r="N64" s="3"/>
      <c r="O64" s="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893.4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4231.2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31526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10164.700000000001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658.4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357.5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357.5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285.10000000000002</v>
      </c>
      <c r="N74" s="3"/>
      <c r="O74" s="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0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3"/>
      <c r="M79" s="3"/>
      <c r="N79" s="3"/>
      <c r="O79" s="7">
        <f>SUM(M80:M97)</f>
        <v>1444.8999999999999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1100.5</v>
      </c>
      <c r="N81" s="3"/>
      <c r="O81" s="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102.6</v>
      </c>
      <c r="M82" s="6"/>
      <c r="N82" s="6"/>
      <c r="O82" s="6"/>
    </row>
    <row r="83" spans="1:15" ht="15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525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168.4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120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40.700000000000003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13.7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130.1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+L90+L91+L92+L94+L93</f>
        <v>66.099999999999994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41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4.5999999999999996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13</v>
      </c>
      <c r="M92" s="6"/>
      <c r="N92" s="6"/>
      <c r="O92" s="6"/>
    </row>
    <row r="93" spans="1:15" ht="1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0.1</v>
      </c>
      <c r="M93" s="6"/>
      <c r="N93" s="6"/>
      <c r="O93" s="6"/>
    </row>
    <row r="94" spans="1:15" ht="15" customHeight="1" x14ac:dyDescent="0.25">
      <c r="A94" s="4"/>
      <c r="B94" s="21" t="s">
        <v>79</v>
      </c>
      <c r="C94" s="21"/>
      <c r="D94" s="21"/>
      <c r="E94" s="21"/>
      <c r="F94" s="21"/>
      <c r="G94" s="21"/>
      <c r="H94" s="21"/>
      <c r="I94" s="21"/>
      <c r="J94" s="21"/>
      <c r="K94" s="9">
        <v>2</v>
      </c>
      <c r="L94" s="8">
        <v>7.4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145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133.30000000000001</v>
      </c>
      <c r="N96" s="9"/>
      <c r="O96" s="10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3"/>
      <c r="M100" s="3"/>
      <c r="N100" s="3"/>
      <c r="O100" s="11">
        <f>SUM(O63+O79+O97)</f>
        <v>49561.200000000004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3"/>
      <c r="M101" s="3"/>
      <c r="N101" s="3"/>
      <c r="O101" s="3">
        <f>SUM(M102:M116)</f>
        <v>15254.9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1037.3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46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340.7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830.90000000000009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232.8</v>
      </c>
      <c r="M115" s="6"/>
      <c r="N115" s="6"/>
      <c r="O115" s="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3"/>
      <c r="M116" s="3"/>
      <c r="N116" s="3"/>
      <c r="O116" s="12">
        <f>SUM(O101)</f>
        <v>15254.9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3"/>
      <c r="M121" s="3"/>
      <c r="N121" s="3"/>
      <c r="O121" s="11">
        <f>SUM(O63+O79+O97+O101+O117)</f>
        <v>64816.100000000006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3"/>
      <c r="M122" s="3"/>
      <c r="N122" s="3"/>
      <c r="O122" s="7">
        <f>SUM(M123:M125)</f>
        <v>9367.9000000000015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487.7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8880.2000000000007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111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8412-1E7D-4B7E-A226-864D3DAB3DB2}">
  <dimension ref="A1:S77"/>
  <sheetViews>
    <sheetView showGridLines="0" workbookViewId="0">
      <selection activeCell="R8" sqref="R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2" t="s">
        <v>115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9" ht="15" customHeight="1" x14ac:dyDescent="0.25">
      <c r="A7" s="22" t="s">
        <v>116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"/>
      <c r="M7" s="24"/>
      <c r="N7" s="24"/>
      <c r="O7" s="28">
        <f>SUM(N8:N11)</f>
        <v>3622.5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3382.5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97.8</v>
      </c>
    </row>
    <row r="10" spans="1:19" ht="15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0.5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141.69999999999999</v>
      </c>
    </row>
    <row r="12" spans="1:19" ht="15" customHeight="1" x14ac:dyDescent="0.25">
      <c r="A12" s="22" t="s">
        <v>121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  <c r="M12" s="24"/>
      <c r="N12" s="24"/>
      <c r="O12" s="28">
        <f>SUM(N13:N16)</f>
        <v>80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80</v>
      </c>
    </row>
    <row r="17" spans="1:16" ht="15" customHeight="1" x14ac:dyDescent="0.25">
      <c r="A17" s="22" t="s">
        <v>125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"/>
      <c r="M17" s="24"/>
      <c r="N17" s="24"/>
      <c r="O17" s="28">
        <f>SUM(N18:N29)</f>
        <v>282.89999999999998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218.5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0.4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64</v>
      </c>
    </row>
    <row r="29" spans="1:16" ht="20.25" customHeight="1" thickBot="1" x14ac:dyDescent="0.3">
      <c r="A29" s="22" t="s">
        <v>133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"/>
      <c r="M29" s="24"/>
      <c r="N29" s="24"/>
      <c r="O29" s="33">
        <f>SUM(O7+O12+O17)</f>
        <v>3985.4</v>
      </c>
    </row>
    <row r="30" spans="1:16" ht="15.75" thickTop="1" x14ac:dyDescent="0.25"/>
    <row r="31" spans="1:16" ht="15" customHeight="1" x14ac:dyDescent="0.25">
      <c r="A31" s="22" t="s">
        <v>134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6" ht="15" customHeight="1" x14ac:dyDescent="0.25">
      <c r="A32" s="22" t="s">
        <v>135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"/>
      <c r="M32" s="24"/>
      <c r="N32" s="24"/>
      <c r="O32" s="28">
        <f>SUM(N33:N36)</f>
        <v>1338.8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814.7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506.9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17.2</v>
      </c>
    </row>
    <row r="36" spans="1:16" ht="15" customHeight="1" x14ac:dyDescent="0.25">
      <c r="A36" s="22" t="s">
        <v>139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"/>
      <c r="M36" s="24"/>
      <c r="N36" s="24"/>
      <c r="O36" s="28">
        <f>SUM(N37:N43)</f>
        <v>243.9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243.9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2" t="s">
        <v>143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24"/>
      <c r="N43" s="24"/>
      <c r="O43" s="28">
        <f>SUM(N44:N47)</f>
        <v>1901.1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1056.5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700.8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143.80000000000001</v>
      </c>
    </row>
    <row r="47" spans="1:16" ht="15" customHeight="1" x14ac:dyDescent="0.25">
      <c r="A47" s="22" t="s">
        <v>147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"/>
      <c r="M47" s="24"/>
      <c r="N47" s="24"/>
      <c r="O47" s="28">
        <f>SUM(N48:N55)</f>
        <v>25.5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0.1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23.7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1.7</v>
      </c>
    </row>
    <row r="55" spans="1:16" ht="15" customHeight="1" x14ac:dyDescent="0.25">
      <c r="A55" s="22" t="s">
        <v>153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"/>
      <c r="M55" s="24"/>
      <c r="N55" s="24"/>
      <c r="O55" s="28">
        <f>SUM(N56:N58)</f>
        <v>135.4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120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15.4</v>
      </c>
    </row>
    <row r="58" spans="1:16" ht="15" customHeight="1" x14ac:dyDescent="0.25">
      <c r="A58" s="22" t="s">
        <v>155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"/>
      <c r="M58" s="24"/>
      <c r="N58" s="24"/>
      <c r="O58" s="35">
        <f>SUM(O32+O36+O43+O47+O55)</f>
        <v>3644.7000000000003</v>
      </c>
    </row>
    <row r="60" spans="1:16" ht="18" customHeight="1" thickBot="1" x14ac:dyDescent="0.3">
      <c r="A60" s="22" t="s">
        <v>156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"/>
      <c r="M60" s="24"/>
      <c r="N60" s="24"/>
      <c r="O60" s="33">
        <f>SUM(O7+O12+O17-O32-O36-O43-O47-O55)</f>
        <v>340.70000000000039</v>
      </c>
    </row>
    <row r="61" spans="1:16" ht="15.75" hidden="1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0</v>
      </c>
    </row>
    <row r="62" spans="1:16" s="16" customFormat="1" ht="16.5" hidden="1" thickTop="1" thickBot="1" x14ac:dyDescent="0.3">
      <c r="A62" s="22" t="s">
        <v>157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M62" s="17"/>
      <c r="N62" s="17"/>
      <c r="O62" s="37">
        <f>+O60-O61</f>
        <v>340.70000000000039</v>
      </c>
    </row>
    <row r="63" spans="1:16" s="16" customFormat="1" ht="15.75" thickTop="1" x14ac:dyDescent="0.25">
      <c r="M63" s="17"/>
      <c r="N63" s="17"/>
      <c r="O63" s="17"/>
    </row>
    <row r="64" spans="1:16" s="16" customFormat="1" ht="25.5" customHeight="1" x14ac:dyDescent="0.25">
      <c r="M64" s="17"/>
      <c r="N64" s="17"/>
      <c r="O64" s="17"/>
    </row>
    <row r="65" spans="1:15" s="16" customFormat="1" x14ac:dyDescent="0.25">
      <c r="A65" s="13" t="s">
        <v>111</v>
      </c>
      <c r="K65" s="17"/>
      <c r="L65" s="17"/>
      <c r="M65" s="17"/>
      <c r="N65" s="17"/>
      <c r="O65" s="17"/>
    </row>
    <row r="66" spans="1:15" x14ac:dyDescent="0.25">
      <c r="A66" s="13" t="s">
        <v>112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2017-05-08T15:50:13Z</cp:lastPrinted>
  <dcterms:created xsi:type="dcterms:W3CDTF">2011-03-04T20:56:38Z</dcterms:created>
  <dcterms:modified xsi:type="dcterms:W3CDTF">2017-11-28T17:20:36Z</dcterms:modified>
</cp:coreProperties>
</file>